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EsteLivro"/>
  <mc:AlternateContent xmlns:mc="http://schemas.openxmlformats.org/markup-compatibility/2006">
    <mc:Choice Requires="x15">
      <x15ac:absPath xmlns:x15ac="http://schemas.microsoft.com/office/spreadsheetml/2010/11/ac" url="D:\CAFA\Ambiente de Trabalho\Simuladores\PAdicionaisConta\2022\"/>
    </mc:Choice>
  </mc:AlternateContent>
  <xr:revisionPtr revIDLastSave="0" documentId="13_ncr:1_{55BB5AA6-6588-4396-87A2-338E6F3B916A}" xr6:coauthVersionLast="47" xr6:coauthVersionMax="47" xr10:uidLastSave="{00000000-0000-0000-0000-000000000000}"/>
  <workbookProtection workbookAlgorithmName="SHA-512" workbookHashValue="txKDJvccZjhVaxsL7t5alNFKDQXSXbPrYnxvzIxWPtLFVdvkdQ5Tu4slja5eL1g5Zq6j0Db/vi3OfVOyK70UBQ==" workbookSaltValue="Yn1UtAdPAGE0JwEFr8R88A==" workbookSpinCount="100000" lockStructure="1"/>
  <bookViews>
    <workbookView xWindow="-120" yWindow="-120" windowWidth="29040" windowHeight="15840" xr2:uid="{00000000-000D-0000-FFFF-FFFF00000000}"/>
  </bookViews>
  <sheets>
    <sheet name="Pag. Ad. Conta-Continente" sheetId="1" r:id="rId1"/>
    <sheet name="Dados" sheetId="2" state="hidden" r:id="rId2"/>
  </sheets>
  <definedNames>
    <definedName name="_xlnm.Print_Area" localSheetId="0">'Pag. Ad. Conta-Continente'!$B$1:$C$32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/>
  <c r="C20" i="1"/>
  <c r="C16" i="1"/>
  <c r="C18" i="1" l="1"/>
  <c r="C22" i="1"/>
</calcChain>
</file>

<file path=xl/sharedStrings.xml><?xml version="1.0" encoding="utf-8"?>
<sst xmlns="http://schemas.openxmlformats.org/spreadsheetml/2006/main" count="39" uniqueCount="38">
  <si>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</si>
  <si>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</si>
  <si>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</si>
  <si>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</si>
  <si>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</si>
  <si>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</si>
  <si>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</si>
  <si>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</si>
  <si>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</si>
  <si>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</si>
  <si>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</si>
  <si>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</si>
  <si>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</si>
  <si>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</si>
  <si>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</si>
  <si>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</si>
  <si>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</si>
  <si>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</si>
  <si>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</si>
  <si>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</si>
  <si>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</si>
  <si>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</si>
  <si>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</si>
  <si>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</si>
  <si>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</si>
  <si>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</si>
  <si>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</si>
  <si>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</si>
  <si>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</si>
  <si>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Simulador dos Pagamentos Adicionais por Conta - 2022                                                                                           (Continente)</t>
  </si>
  <si>
    <r>
      <t xml:space="preserve">Lucro tributável de 2021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</si>
  <si>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2022 (ou 7.º mês)</t>
  </si>
  <si>
    <t>2º pagamento – setembro de 2022 (ou  9º mês)</t>
  </si>
  <si>
    <t>3º pagamento – até 15 de dezembro de 2022 (ou até dia 15 do 12.º mês)</t>
  </si>
  <si>
    <t>A Ordem não se responsabiliza por valores incorretos de pagamentos por conta apurados, resultantes de erros na introdução de dados ou na interpretação das normas aplicáveis.</t>
  </si>
  <si>
    <t>Foram tidas em consideração as condições e regras de cálculo que decorrem do estabelecido nos arts.º 104ºA e 105ºA do Código do IRC.</t>
  </si>
  <si>
    <t xml:space="preserve">A utilização destes simuladores não dispensa a consulta destas normas na fundamentação e determinação das condições específicas aplicáveis a cada sujeito passivo. 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</si>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</sst>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Alignment="1" applyProtection="1">
      <alignment horizontal="justify" wrapText="1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385276</xdr:colOff>
      <xdr:row>0</xdr:row>
      <xdr:rowOff>1519357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7"/>
  <sheetViews>
    <sheetView showGridLines="0" showRowColHeaders="0" tabSelected="1" workbookViewId="0">
      <selection activeCell="C10" sqref="C10"/>
    </sheetView>
  </sheetViews>
  <sheetFormatPr defaultColWidth="9.140625" defaultRowHeight="15" x14ac:dyDescent="0.25"/>
  <cols>
    <col min="1" max="1" width="8.85546875" style="7" customWidth="1"/>
    <col min="2" max="2" width="67.42578125" style="7" bestFit="1" customWidth="1"/>
    <col min="3" max="3" width="60.140625" style="7" bestFit="1" customWidth="1"/>
    <col min="4" max="4" width="3.7109375" style="7" customWidth="1"/>
    <col min="5" max="5" width="8.85546875" style="7" customWidth="1"/>
    <col min="6" max="6" width="5.85546875" style="7" customWidth="1"/>
    <col min="7" max="7" width="6.7109375" style="7" customWidth="1"/>
    <col min="8" max="8" width="12.42578125" style="7" customWidth="1"/>
    <col min="9" max="16384" width="9.140625" style="7"/>
  </cols>
  <sheetData>
    <row r="1" spans="1:10" ht="122.25" customHeight="1" x14ac:dyDescent="0.4">
      <c r="A1" s="4"/>
      <c r="B1" s="43"/>
      <c r="C1" s="43"/>
      <c r="D1" s="5"/>
      <c r="E1" s="5"/>
      <c r="F1" s="5"/>
      <c r="G1" s="5"/>
      <c r="H1" s="6"/>
    </row>
    <row r="2" spans="1:10" s="10" customFormat="1" ht="69.75" customHeight="1" x14ac:dyDescent="0.25">
      <c r="A2" s="8"/>
      <c r="B2" s="42" t="s">
        <v>29</v>
      </c>
      <c r="C2" s="42"/>
      <c r="D2" s="9"/>
      <c r="E2" s="9"/>
      <c r="F2" s="9"/>
      <c r="G2" s="9"/>
      <c r="H2" s="8"/>
    </row>
    <row r="3" spans="1:10" x14ac:dyDescent="0.25">
      <c r="A3" s="6"/>
      <c r="B3" s="11"/>
      <c r="C3" s="4"/>
      <c r="D3" s="4"/>
      <c r="E3" s="4"/>
      <c r="F3" s="4"/>
      <c r="G3" s="4"/>
      <c r="H3" s="6"/>
    </row>
    <row r="4" spans="1:10" x14ac:dyDescent="0.25">
      <c r="A4" s="6"/>
      <c r="B4" s="11" t="s">
        <v>0</v>
      </c>
      <c r="C4" s="39" t="s">
        <v>1</v>
      </c>
      <c r="D4" s="4"/>
      <c r="E4" s="4"/>
      <c r="F4" s="4"/>
      <c r="G4" s="4"/>
      <c r="H4" s="6"/>
      <c r="J4" s="12"/>
    </row>
    <row r="5" spans="1:10" x14ac:dyDescent="0.25">
      <c r="A5" s="6"/>
      <c r="B5" s="11" t="s">
        <v>2</v>
      </c>
      <c r="C5" s="38" t="s">
        <v>3</v>
      </c>
      <c r="D5" s="4"/>
      <c r="E5" s="4"/>
      <c r="F5" s="4"/>
      <c r="G5" s="4"/>
      <c r="H5" s="6"/>
    </row>
    <row r="6" spans="1:10" x14ac:dyDescent="0.25">
      <c r="A6" s="6"/>
      <c r="B6" s="13"/>
      <c r="C6" s="14"/>
      <c r="D6" s="14"/>
      <c r="E6" s="14"/>
      <c r="F6" s="14"/>
      <c r="G6" s="14"/>
      <c r="H6" s="6"/>
    </row>
    <row r="7" spans="1:10" x14ac:dyDescent="0.25">
      <c r="A7" s="6"/>
      <c r="B7" s="15" t="s">
        <v>5</v>
      </c>
      <c r="C7" s="15"/>
      <c r="D7" s="15"/>
      <c r="E7" s="15"/>
      <c r="F7" s="15"/>
      <c r="G7" s="15"/>
      <c r="H7" s="6"/>
    </row>
    <row r="8" spans="1:10" ht="23.25" x14ac:dyDescent="0.35">
      <c r="A8" s="6"/>
      <c r="B8" s="44" t="s">
        <v>4</v>
      </c>
      <c r="C8" s="44"/>
      <c r="D8" s="16"/>
      <c r="E8" s="16"/>
      <c r="F8" s="16"/>
      <c r="G8" s="16"/>
      <c r="H8" s="6"/>
    </row>
    <row r="9" spans="1:10" ht="15.75" thickBot="1" x14ac:dyDescent="0.3">
      <c r="A9" s="6"/>
      <c r="B9" s="6"/>
      <c r="C9" s="6"/>
      <c r="D9" s="6"/>
      <c r="E9" s="6"/>
      <c r="F9" s="17"/>
      <c r="G9" s="17"/>
      <c r="H9" s="6"/>
    </row>
    <row r="10" spans="1:10" ht="36" customHeight="1" thickBot="1" x14ac:dyDescent="0.3">
      <c r="A10" s="18"/>
      <c r="B10" s="19" t="s">
        <v>30</v>
      </c>
      <c r="C10" s="37"/>
      <c r="D10" s="18"/>
      <c r="E10" s="20"/>
      <c r="F10" s="21"/>
      <c r="G10" s="21"/>
      <c r="H10" s="18"/>
    </row>
    <row r="11" spans="1:10" x14ac:dyDescent="0.25">
      <c r="A11" s="18"/>
      <c r="B11" s="22"/>
      <c r="C11" s="23"/>
      <c r="D11" s="18"/>
      <c r="E11" s="20"/>
      <c r="F11" s="21"/>
      <c r="G11" s="21"/>
      <c r="H11" s="18"/>
    </row>
    <row r="12" spans="1:10" x14ac:dyDescent="0.25">
      <c r="A12" s="6"/>
      <c r="B12" s="24"/>
      <c r="C12" s="25"/>
      <c r="D12" s="6"/>
      <c r="E12" s="6"/>
      <c r="F12" s="17"/>
      <c r="G12" s="17"/>
      <c r="H12" s="6"/>
    </row>
    <row r="13" spans="1:10" ht="23.25" x14ac:dyDescent="0.35">
      <c r="A13" s="6"/>
      <c r="B13" s="44" t="s">
        <v>28</v>
      </c>
      <c r="C13" s="44"/>
      <c r="D13" s="16"/>
      <c r="E13" s="16"/>
      <c r="F13" s="16"/>
      <c r="G13" s="16"/>
      <c r="H13" s="16"/>
    </row>
    <row r="14" spans="1:10" x14ac:dyDescent="0.25">
      <c r="A14" s="6"/>
      <c r="B14" s="24"/>
      <c r="C14" s="6"/>
      <c r="D14" s="6"/>
      <c r="E14" s="6"/>
      <c r="F14" s="17"/>
      <c r="G14" s="17"/>
      <c r="H14" s="6"/>
    </row>
    <row r="15" spans="1:10" x14ac:dyDescent="0.25">
      <c r="A15" s="6"/>
      <c r="B15" s="26"/>
      <c r="C15" s="27"/>
      <c r="D15" s="17"/>
      <c r="E15" s="17"/>
      <c r="F15" s="17"/>
      <c r="G15" s="17"/>
      <c r="H15" s="6"/>
    </row>
    <row r="16" spans="1:10" ht="18.75" x14ac:dyDescent="0.3">
      <c r="A16" s="6"/>
      <c r="B16" s="28" t="s">
        <v>26</v>
      </c>
      <c r="C16" s="29" t="str">
        <f>Dados!B12</f>
        <v/>
      </c>
      <c r="D16" s="30"/>
      <c r="E16" s="30"/>
      <c r="F16" s="17"/>
      <c r="G16" s="17"/>
      <c r="H16" s="6"/>
    </row>
    <row r="17" spans="1:8" x14ac:dyDescent="0.25">
      <c r="A17" s="6"/>
      <c r="B17" s="31"/>
      <c r="C17" s="29"/>
      <c r="D17" s="17"/>
      <c r="E17" s="17"/>
      <c r="F17" s="17"/>
      <c r="G17" s="17"/>
      <c r="H17" s="6"/>
    </row>
    <row r="18" spans="1:8" x14ac:dyDescent="0.25">
      <c r="A18" s="6"/>
      <c r="B18" s="31" t="s">
        <v>31</v>
      </c>
      <c r="C18" s="29" t="str">
        <f>Dados!B13</f>
        <v/>
      </c>
      <c r="D18" s="17"/>
      <c r="E18" s="17"/>
      <c r="F18" s="17"/>
      <c r="G18" s="17"/>
      <c r="H18" s="6"/>
    </row>
    <row r="19" spans="1:8" x14ac:dyDescent="0.25">
      <c r="A19" s="6"/>
      <c r="B19" s="31"/>
      <c r="C19" s="29"/>
      <c r="D19" s="17"/>
      <c r="E19" s="17"/>
      <c r="F19" s="17"/>
      <c r="G19" s="17"/>
      <c r="H19" s="6"/>
    </row>
    <row r="20" spans="1:8" x14ac:dyDescent="0.25">
      <c r="A20" s="6"/>
      <c r="B20" s="31" t="s">
        <v>32</v>
      </c>
      <c r="C20" s="29" t="str">
        <f>Dados!B14</f>
        <v/>
      </c>
      <c r="D20" s="17"/>
      <c r="E20" s="17"/>
      <c r="F20" s="17"/>
      <c r="G20" s="17"/>
      <c r="H20" s="6"/>
    </row>
    <row r="21" spans="1:8" x14ac:dyDescent="0.25">
      <c r="A21" s="6"/>
      <c r="B21" s="31"/>
      <c r="C21" s="29"/>
      <c r="D21" s="17"/>
      <c r="E21" s="17"/>
      <c r="F21" s="17"/>
      <c r="G21" s="17"/>
      <c r="H21" s="6"/>
    </row>
    <row r="22" spans="1:8" x14ac:dyDescent="0.25">
      <c r="A22" s="6"/>
      <c r="B22" s="31" t="s">
        <v>33</v>
      </c>
      <c r="C22" s="29" t="str">
        <f>Dados!B15</f>
        <v/>
      </c>
      <c r="D22" s="17"/>
      <c r="E22" s="17"/>
      <c r="F22" s="17"/>
      <c r="G22" s="17"/>
      <c r="H22" s="6"/>
    </row>
    <row r="23" spans="1:8" x14ac:dyDescent="0.25">
      <c r="A23" s="6"/>
      <c r="B23" s="32"/>
      <c r="C23" s="29"/>
      <c r="D23" s="17"/>
      <c r="E23" s="17"/>
      <c r="F23" s="17"/>
      <c r="G23" s="17"/>
      <c r="H23" s="6"/>
    </row>
    <row r="24" spans="1:8" x14ac:dyDescent="0.25">
      <c r="A24" s="6"/>
      <c r="B24" s="33" t="s">
        <v>6</v>
      </c>
      <c r="C24" s="34">
        <f ca="1">TODAY()</f>
        <v>44734</v>
      </c>
      <c r="D24" s="17"/>
      <c r="E24" s="17"/>
      <c r="F24" s="17"/>
      <c r="G24" s="17"/>
      <c r="H24" s="6"/>
    </row>
    <row r="25" spans="1:8" x14ac:dyDescent="0.25">
      <c r="A25" s="6"/>
      <c r="B25" s="35"/>
      <c r="C25" s="27"/>
      <c r="D25" s="17"/>
      <c r="E25" s="17"/>
      <c r="F25" s="17"/>
      <c r="G25" s="17"/>
      <c r="H25" s="6"/>
    </row>
    <row r="26" spans="1:8" x14ac:dyDescent="0.25">
      <c r="A26" s="6"/>
      <c r="B26" s="6"/>
      <c r="C26" s="6"/>
      <c r="D26" s="6"/>
      <c r="E26" s="6"/>
      <c r="F26" s="17"/>
      <c r="G26" s="17"/>
      <c r="H26" s="6"/>
    </row>
    <row r="27" spans="1:8" ht="22.5" customHeight="1" x14ac:dyDescent="0.25">
      <c r="A27" s="6"/>
      <c r="B27" s="41" t="s">
        <v>27</v>
      </c>
      <c r="C27" s="41"/>
      <c r="D27" s="4"/>
      <c r="E27" s="4"/>
      <c r="F27" s="4"/>
      <c r="G27" s="4"/>
      <c r="H27" s="6"/>
    </row>
    <row r="28" spans="1:8" ht="38.25" customHeight="1" x14ac:dyDescent="0.25">
      <c r="A28" s="6"/>
      <c r="B28" s="41" t="s">
        <v>34</v>
      </c>
      <c r="C28" s="41"/>
      <c r="D28" s="15"/>
      <c r="E28" s="15"/>
      <c r="F28" s="15"/>
      <c r="G28" s="15"/>
      <c r="H28" s="6"/>
    </row>
    <row r="29" spans="1:8" ht="22.5" customHeight="1" x14ac:dyDescent="0.25">
      <c r="A29" s="6"/>
      <c r="B29" s="41" t="s">
        <v>35</v>
      </c>
      <c r="C29" s="41"/>
      <c r="D29" s="15"/>
      <c r="E29" s="15"/>
      <c r="F29" s="15"/>
      <c r="G29" s="15"/>
      <c r="H29" s="6"/>
    </row>
    <row r="30" spans="1:8" ht="37.5" customHeight="1" x14ac:dyDescent="0.25">
      <c r="A30" s="6"/>
      <c r="B30" s="41" t="s">
        <v>36</v>
      </c>
      <c r="C30" s="41"/>
      <c r="D30" s="36"/>
      <c r="E30" s="36"/>
      <c r="F30" s="36"/>
      <c r="G30" s="36"/>
      <c r="H30" s="6"/>
    </row>
    <row r="31" spans="1:8" ht="32.25" customHeight="1" x14ac:dyDescent="0.25">
      <c r="A31" s="6"/>
      <c r="B31" s="41" t="s">
        <v>37</v>
      </c>
      <c r="C31" s="41"/>
      <c r="D31" s="36"/>
      <c r="E31" s="36"/>
      <c r="F31" s="36"/>
      <c r="G31" s="36"/>
      <c r="H31" s="6"/>
    </row>
    <row r="32" spans="1:8" x14ac:dyDescent="0.25">
      <c r="A32" s="6"/>
      <c r="B32" s="41"/>
      <c r="C32" s="41"/>
      <c r="D32" s="40"/>
      <c r="E32" s="40"/>
      <c r="F32" s="40"/>
      <c r="G32" s="40"/>
      <c r="H32" s="6"/>
    </row>
    <row r="33" spans="1:8" x14ac:dyDescent="0.25">
      <c r="A33" s="6"/>
      <c r="B33" s="40"/>
      <c r="C33" s="40"/>
      <c r="D33" s="40"/>
      <c r="E33" s="40"/>
      <c r="F33" s="40"/>
      <c r="G33" s="40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</sheetData>
  <sheetProtection algorithmName="SHA-512" hashValue="rr4SjeaQc4Sx5DZgdNqR7fa5PeSCiUnekHoMX3qAkBI6NzpXtQyvEl4woIvzCpnUFwLRdfooxmG+Z/2SukIh4w==" saltValue="6+z/J5VwIJlH8LTK4yQ4HA==" spinCount="100000" sheet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C20" sqref="C20"/>
    </sheetView>
  </sheetViews>
  <sheetFormatPr defaultRowHeight="15" x14ac:dyDescent="0.25"/>
  <cols>
    <col min="1" max="1" width="47.5703125" bestFit="1" customWidth="1"/>
    <col min="2" max="5" width="21.7109375" customWidth="1"/>
    <col min="7" max="7" width="58.7109375" bestFit="1" customWidth="1"/>
  </cols>
  <sheetData>
    <row r="1" spans="1:9" x14ac:dyDescent="0.25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25">
      <c r="A2" t="s">
        <v>12</v>
      </c>
      <c r="B2">
        <v>0</v>
      </c>
      <c r="C2" s="1">
        <v>1500000</v>
      </c>
      <c r="D2" s="1"/>
      <c r="E2" t="b">
        <f>IF('Pag. Ad. Conta-Continente'!C10&lt;=Dados!C2,TRUE,FALSE)</f>
        <v>1</v>
      </c>
      <c r="G2" t="s">
        <v>19</v>
      </c>
      <c r="I2" t="s">
        <v>25</v>
      </c>
    </row>
    <row r="3" spans="1:9" x14ac:dyDescent="0.25">
      <c r="A3" t="s">
        <v>13</v>
      </c>
      <c r="B3" s="1">
        <v>1500000</v>
      </c>
      <c r="C3" s="1">
        <v>7500000</v>
      </c>
      <c r="D3" s="2">
        <v>2.5000000000000001E-2</v>
      </c>
      <c r="E3" t="b">
        <f>IF(AND('Pag. Ad. Conta-Continente'!$C$10&gt;Dados!B3,'Pag. Ad. Conta-Continente'!$C$10&lt;=Dados!C3),TRUE,FALSE)</f>
        <v>0</v>
      </c>
      <c r="G3" s="1" t="str">
        <f>IF(Dados!E3=TRUE,('Pag. Ad. Conta-Continente'!C10-Dados!B3)*Dados!D3,"")</f>
        <v/>
      </c>
      <c r="I3" t="s">
        <v>21</v>
      </c>
    </row>
    <row r="4" spans="1:9" x14ac:dyDescent="0.25">
      <c r="A4" t="s">
        <v>14</v>
      </c>
      <c r="B4" s="1">
        <v>7500000</v>
      </c>
      <c r="C4" s="1">
        <v>35000000</v>
      </c>
      <c r="D4" s="2">
        <v>4.4999999999999998E-2</v>
      </c>
      <c r="E4" t="b">
        <f>IF(AND('Pag. Ad. Conta-Continente'!$C$10&gt;Dados!B4,'Pag. Ad. Conta-Continente'!$C$10&lt;=Dados!C4),TRUE,FALSE)</f>
        <v>0</v>
      </c>
      <c r="G4" s="1" t="str">
        <f>IF(Dados!E4=TRUE,((H4*D3)+('Pag. Ad. Conta-Continente'!C10-Dados!B4)*Dados!D4),"")</f>
        <v/>
      </c>
      <c r="H4">
        <v>6000000</v>
      </c>
      <c r="I4" t="s">
        <v>22</v>
      </c>
    </row>
    <row r="5" spans="1:9" x14ac:dyDescent="0.25">
      <c r="A5" t="s">
        <v>15</v>
      </c>
      <c r="B5" s="1">
        <v>35000000</v>
      </c>
      <c r="C5" s="1"/>
      <c r="D5" s="2">
        <v>8.5000000000000006E-2</v>
      </c>
      <c r="E5" t="b">
        <f>IF('Pag. Ad. Conta-Continente'!$C$10&gt;Dados!B5,TRUE,FALSE)</f>
        <v>0</v>
      </c>
      <c r="G5" s="1" t="str">
        <f>IF(Dados!E5=TRUE,((H4*D3)+(H5*D4)+('Pag. Ad. Conta-Continente'!C10-Dados!B5)*Dados!D5),"")</f>
        <v/>
      </c>
      <c r="H5">
        <v>27500000</v>
      </c>
      <c r="I5" t="s">
        <v>24</v>
      </c>
    </row>
    <row r="6" spans="1:9" x14ac:dyDescent="0.25">
      <c r="B6" s="1"/>
      <c r="C6" s="1"/>
      <c r="D6" s="1"/>
      <c r="G6" s="1"/>
    </row>
    <row r="7" spans="1:9" x14ac:dyDescent="0.25">
      <c r="B7" s="2"/>
      <c r="C7" s="2"/>
      <c r="D7" s="2"/>
    </row>
    <row r="8" spans="1:9" x14ac:dyDescent="0.25">
      <c r="B8" s="2"/>
      <c r="C8" s="2"/>
      <c r="D8" s="2"/>
    </row>
    <row r="10" spans="1:9" x14ac:dyDescent="0.25">
      <c r="A10" t="s">
        <v>20</v>
      </c>
      <c r="B10" t="b">
        <f>ISBLANK('Pag. Ad. Conta-Continente'!C10)</f>
        <v>1</v>
      </c>
    </row>
    <row r="12" spans="1:9" x14ac:dyDescent="0.25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25">
      <c r="A13" t="s">
        <v>9</v>
      </c>
      <c r="B13" s="1" t="str">
        <f>IF($B$10=TRUE,"",IF($E$2=TRUE,$G$2,IF($B$12=0,0,ROUND(($B$12/3),2))))</f>
        <v/>
      </c>
      <c r="C13" s="1"/>
      <c r="D13" s="1"/>
    </row>
    <row r="14" spans="1:9" x14ac:dyDescent="0.25">
      <c r="A14" t="s">
        <v>10</v>
      </c>
      <c r="B14" s="1" t="str">
        <f>IF($B$10=TRUE,"",IF($E$2=TRUE,$G$2,IF($B$12=0,0,ROUND(($B$12/3),2))))</f>
        <v/>
      </c>
      <c r="C14" s="1"/>
      <c r="D14" s="1"/>
    </row>
    <row r="15" spans="1:9" x14ac:dyDescent="0.25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Conta-Continente</vt:lpstr>
      <vt:lpstr>Dados</vt:lpstr>
      <vt:lpstr>'Pag. Ad. Conta-Continente'!Área_de_Impressão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2022-06-21T14:37:04Z</cp:lastPrinted>
  <dcterms:created xsi:type="dcterms:W3CDTF">2017-04-06T16:38:52Z</dcterms:created>
  <dcterms:modified xsi:type="dcterms:W3CDTF">2022-06-22T10:57:44Z</dcterms:modified>
</cp:coreProperties>
</file>